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7235" windowHeight="7110" activeTab="0"/>
  </bookViews>
  <sheets>
    <sheet name="2013" sheetId="1" r:id="rId1"/>
  </sheets>
  <definedNames>
    <definedName name="_xlnm.Print_Titles" localSheetId="0">'2013'!$7:$7</definedName>
    <definedName name="_xlnm.Print_Area" localSheetId="0">'2013'!$A$1:$W$35</definedName>
  </definedNames>
  <calcPr fullCalcOnLoad="1"/>
</workbook>
</file>

<file path=xl/sharedStrings.xml><?xml version="1.0" encoding="utf-8"?>
<sst xmlns="http://schemas.openxmlformats.org/spreadsheetml/2006/main" count="81" uniqueCount="59">
  <si>
    <t>Приложение 1 к Программе</t>
  </si>
  <si>
    <t>ПЕРВЫЙ ЭТАП 2013 ГОДА</t>
  </si>
  <si>
    <t>Итого МКД, из которых планируется переселить граждан за счет средств финансовой поддержки - 9</t>
  </si>
  <si>
    <t>Муниципальное облазование "Дубровское городское поселение" Всеволожского муниципального района Ленинградской области</t>
  </si>
  <si>
    <t>ВТОРОЙ ЭТАП 2013 ГОДА</t>
  </si>
  <si>
    <t>Перечень аварийных многоквартийных домов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</si>
  <si>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</si>
  <si>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</si>
  <si>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</si>
  <si>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</si>
  <si>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</si>
  <si>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</si>
  <si>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</si>
  <si>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</si>
  <si>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</si>
  <si>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</si>
  <si>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</si>
  <si>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</si>
  <si>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</si>
  <si>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</si>
  <si>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</si>
  <si>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</si>
  <si>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</si>
  <si>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</si>
  <si>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</si>
  <si>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</si>
  <si>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</si>
  <si>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</si>
  <si>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</si>
  <si>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</si>
  <si>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</si>
  <si>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</si>
  <si>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</si>
  <si>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</si>
  <si>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</si>
  <si>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</si>
  <si>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19</t>
  </si>
  <si>
    <t>20</t>
  </si>
  <si>
    <t>18</t>
  </si>
  <si>
    <t>15</t>
  </si>
  <si>
    <t>16</t>
  </si>
  <si>
    <t>54</t>
  </si>
  <si>
    <t>67</t>
  </si>
  <si>
    <t>70</t>
  </si>
  <si>
    <t>69</t>
  </si>
  <si>
    <t>68</t>
  </si>
  <si>
    <t>пгт Дубровка ул Школьная д.2</t>
  </si>
  <si>
    <t>пгт Дубровка ул Советская д.9</t>
  </si>
  <si>
    <t>пгт Дубровка ул Советская д.11</t>
  </si>
  <si>
    <t>пгт Дубровка ул Заводская д.15</t>
  </si>
  <si>
    <t>пгт Дубровка ул Набережная д.1</t>
  </si>
  <si>
    <t>пгт Дубровка ул Невская д.14</t>
  </si>
  <si>
    <t>пгт Дубровка ул Невская д.16</t>
  </si>
  <si>
    <t>пгт Дубровка ул Невская д.18</t>
  </si>
  <si>
    <t>пгт Дубровка ул Советская д.7</t>
  </si>
  <si>
    <t>пгт Дубровка ул Советская д.6</t>
  </si>
  <si>
    <t>пгт Дубровка ул Советская д.13</t>
  </si>
  <si>
    <t>№</t>
  </si>
  <si>
    <t>Итого МКД, из которых планируется переселить граждан за счет средств финансовой поддержки - 2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</si>
</sst>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14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14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center"/>
    </xf>
    <xf numFmtId="168" fontId="22" fillId="0" borderId="11" xfId="0" applyNumberFormat="1" applyFont="1" applyFill="1" applyBorder="1" applyAlignment="1">
      <alignment/>
    </xf>
    <xf numFmtId="168" fontId="22" fillId="0" borderId="12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textRotation="90" wrapText="1"/>
    </xf>
    <xf numFmtId="0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textRotation="90"/>
    </xf>
    <xf numFmtId="1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textRotation="90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60" zoomScalePageLayoutView="0" workbookViewId="0" topLeftCell="A1">
      <selection activeCell="P21" sqref="P21"/>
    </sheetView>
  </sheetViews>
  <sheetFormatPr defaultColWidth="9.140625" defaultRowHeight="15"/>
  <cols>
    <col min="1" max="1" width="3.57421875" style="4" customWidth="1"/>
    <col min="2" max="2" width="35.00390625" style="5" customWidth="1"/>
    <col min="3" max="3" width="7.28125" style="1" customWidth="1"/>
    <col min="4" max="4" width="13.57421875" style="3" customWidth="1"/>
    <col min="5" max="5" width="13.28125" style="2" customWidth="1"/>
    <col min="6" max="6" width="12.8515625" style="2" customWidth="1"/>
    <col min="7" max="7" width="8.28125" style="4" customWidth="1"/>
    <col min="8" max="8" width="7.7109375" style="4" customWidth="1"/>
    <col min="9" max="9" width="13.00390625" style="4" customWidth="1"/>
    <col min="10" max="10" width="7.140625" style="4" customWidth="1"/>
    <col min="11" max="11" width="6.421875" style="4" customWidth="1"/>
    <col min="12" max="12" width="8.140625" style="4" customWidth="1"/>
    <col min="13" max="13" width="13.8515625" style="2" customWidth="1"/>
    <col min="14" max="14" width="12.8515625" style="2" customWidth="1"/>
    <col min="15" max="15" width="12.421875" style="2" customWidth="1"/>
    <col min="16" max="16" width="19.28125" style="2" customWidth="1"/>
    <col min="17" max="17" width="18.00390625" style="2" customWidth="1"/>
    <col min="18" max="18" width="19.8515625" style="2" customWidth="1"/>
    <col min="19" max="19" width="18.7109375" style="2" customWidth="1"/>
    <col min="20" max="20" width="13.140625" style="2" customWidth="1"/>
    <col min="21" max="21" width="0" style="2" hidden="1" customWidth="1"/>
    <col min="22" max="16384" width="9.140625" style="2" customWidth="1"/>
  </cols>
  <sheetData>
    <row r="1" spans="18:20" ht="18" customHeight="1">
      <c r="R1" s="34" t="s">
        <v>0</v>
      </c>
      <c r="S1" s="34"/>
      <c r="T1" s="34"/>
    </row>
    <row r="2" spans="1:20" ht="16.5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1" ht="47.25" customHeight="1">
      <c r="A3" s="36" t="s">
        <v>57</v>
      </c>
      <c r="B3" s="37" t="s">
        <v>6</v>
      </c>
      <c r="C3" s="47" t="s">
        <v>7</v>
      </c>
      <c r="D3" s="46"/>
      <c r="E3" s="45" t="s">
        <v>10</v>
      </c>
      <c r="F3" s="41" t="s">
        <v>11</v>
      </c>
      <c r="G3" s="41" t="s">
        <v>12</v>
      </c>
      <c r="H3" s="45" t="s">
        <v>14</v>
      </c>
      <c r="I3" s="45" t="s">
        <v>15</v>
      </c>
      <c r="J3" s="47" t="s">
        <v>17</v>
      </c>
      <c r="K3" s="40"/>
      <c r="L3" s="40"/>
      <c r="M3" s="47" t="s">
        <v>23</v>
      </c>
      <c r="N3" s="46"/>
      <c r="O3" s="46"/>
      <c r="P3" s="40" t="s">
        <v>24</v>
      </c>
      <c r="Q3" s="46"/>
      <c r="R3" s="46"/>
      <c r="S3" s="46"/>
      <c r="T3" s="45" t="s">
        <v>31</v>
      </c>
      <c r="U3" s="1" t="s">
        <v>32</v>
      </c>
    </row>
    <row r="4" spans="1:20" ht="24.75" customHeight="1">
      <c r="A4" s="36"/>
      <c r="B4" s="37"/>
      <c r="C4" s="46"/>
      <c r="D4" s="46"/>
      <c r="E4" s="46"/>
      <c r="F4" s="46"/>
      <c r="G4" s="40"/>
      <c r="H4" s="40"/>
      <c r="I4" s="40"/>
      <c r="J4" s="41" t="s">
        <v>18</v>
      </c>
      <c r="K4" s="40" t="s">
        <v>20</v>
      </c>
      <c r="L4" s="40"/>
      <c r="M4" s="41" t="s">
        <v>18</v>
      </c>
      <c r="N4" s="40" t="s">
        <v>20</v>
      </c>
      <c r="O4" s="46"/>
      <c r="P4" s="41" t="s">
        <v>25</v>
      </c>
      <c r="Q4" s="40" t="s">
        <v>27</v>
      </c>
      <c r="R4" s="46"/>
      <c r="S4" s="46"/>
      <c r="T4" s="46"/>
    </row>
    <row r="5" spans="1:21" ht="94.5" customHeight="1">
      <c r="A5" s="36"/>
      <c r="B5" s="37"/>
      <c r="C5" s="45" t="s">
        <v>8</v>
      </c>
      <c r="D5" s="38" t="s">
        <v>9</v>
      </c>
      <c r="E5" s="46"/>
      <c r="F5" s="46"/>
      <c r="G5" s="40"/>
      <c r="H5" s="40"/>
      <c r="I5" s="40"/>
      <c r="J5" s="40"/>
      <c r="K5" s="32" t="s">
        <v>21</v>
      </c>
      <c r="L5" s="32" t="s">
        <v>22</v>
      </c>
      <c r="M5" s="46"/>
      <c r="N5" s="32" t="s">
        <v>21</v>
      </c>
      <c r="O5" s="32" t="s">
        <v>22</v>
      </c>
      <c r="P5" s="46"/>
      <c r="Q5" s="32" t="s">
        <v>28</v>
      </c>
      <c r="R5" s="32" t="s">
        <v>29</v>
      </c>
      <c r="S5" s="32" t="s">
        <v>30</v>
      </c>
      <c r="T5" s="46"/>
      <c r="U5" s="1" t="s">
        <v>33</v>
      </c>
    </row>
    <row r="6" spans="1:21" ht="30" customHeight="1">
      <c r="A6" s="36"/>
      <c r="B6" s="37"/>
      <c r="C6" s="47"/>
      <c r="D6" s="39"/>
      <c r="E6" s="46"/>
      <c r="F6" s="46"/>
      <c r="G6" s="9" t="s">
        <v>13</v>
      </c>
      <c r="H6" s="9" t="s">
        <v>13</v>
      </c>
      <c r="I6" s="9" t="s">
        <v>16</v>
      </c>
      <c r="J6" s="9" t="s">
        <v>19</v>
      </c>
      <c r="K6" s="9" t="s">
        <v>19</v>
      </c>
      <c r="L6" s="9" t="s">
        <v>19</v>
      </c>
      <c r="M6" s="9" t="s">
        <v>16</v>
      </c>
      <c r="N6" s="9" t="s">
        <v>16</v>
      </c>
      <c r="O6" s="9" t="s">
        <v>16</v>
      </c>
      <c r="P6" s="9" t="s">
        <v>26</v>
      </c>
      <c r="Q6" s="9" t="s">
        <v>26</v>
      </c>
      <c r="R6" s="9" t="s">
        <v>26</v>
      </c>
      <c r="S6" s="9" t="s">
        <v>26</v>
      </c>
      <c r="T6" s="9" t="s">
        <v>26</v>
      </c>
      <c r="U6" s="1" t="s">
        <v>34</v>
      </c>
    </row>
    <row r="7" spans="1:20" ht="17.25" customHeight="1">
      <c r="A7" s="6">
        <v>1</v>
      </c>
      <c r="B7" s="11">
        <v>2</v>
      </c>
      <c r="C7" s="11">
        <v>3</v>
      </c>
      <c r="D7" s="33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</row>
    <row r="8" spans="1:20" ht="43.5" customHeight="1">
      <c r="A8" s="6"/>
      <c r="B8" s="42" t="s">
        <v>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</row>
    <row r="9" spans="1:20" ht="43.5" customHeight="1">
      <c r="A9" s="6"/>
      <c r="B9" s="20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60.75" customHeight="1">
      <c r="A10" s="9"/>
      <c r="B10" s="10" t="s">
        <v>2</v>
      </c>
      <c r="C10" s="11" t="s">
        <v>35</v>
      </c>
      <c r="D10" s="12" t="s">
        <v>35</v>
      </c>
      <c r="E10" s="9" t="s">
        <v>35</v>
      </c>
      <c r="F10" s="9" t="s">
        <v>35</v>
      </c>
      <c r="G10" s="9">
        <f aca="true" t="shared" si="0" ref="G10:S10">SUM(G11:G19)</f>
        <v>239</v>
      </c>
      <c r="H10" s="9">
        <f t="shared" si="0"/>
        <v>239</v>
      </c>
      <c r="I10" s="13">
        <f t="shared" si="0"/>
        <v>4024.4000000000005</v>
      </c>
      <c r="J10" s="9">
        <f t="shared" si="0"/>
        <v>94</v>
      </c>
      <c r="K10" s="9">
        <f t="shared" si="0"/>
        <v>74</v>
      </c>
      <c r="L10" s="9">
        <f t="shared" si="0"/>
        <v>20</v>
      </c>
      <c r="M10" s="14">
        <f t="shared" si="0"/>
        <v>4024.4000000000005</v>
      </c>
      <c r="N10" s="14">
        <f t="shared" si="0"/>
        <v>3148.4</v>
      </c>
      <c r="O10" s="14">
        <f t="shared" si="0"/>
        <v>876</v>
      </c>
      <c r="P10" s="14">
        <f t="shared" si="0"/>
        <v>139244240</v>
      </c>
      <c r="Q10" s="14">
        <f t="shared" si="0"/>
        <v>73103226</v>
      </c>
      <c r="R10" s="14">
        <f t="shared" si="0"/>
        <v>59178802</v>
      </c>
      <c r="S10" s="14">
        <f t="shared" si="0"/>
        <v>6962212</v>
      </c>
      <c r="T10" s="14"/>
    </row>
    <row r="11" spans="1:20" ht="15">
      <c r="A11" s="9">
        <v>1</v>
      </c>
      <c r="B11" s="15" t="s">
        <v>46</v>
      </c>
      <c r="C11" s="16" t="s">
        <v>41</v>
      </c>
      <c r="D11" s="17">
        <v>39022</v>
      </c>
      <c r="E11" s="18">
        <v>41973</v>
      </c>
      <c r="F11" s="18">
        <v>42003</v>
      </c>
      <c r="G11" s="9">
        <v>30</v>
      </c>
      <c r="H11" s="9">
        <v>30</v>
      </c>
      <c r="I11" s="19">
        <v>556.2</v>
      </c>
      <c r="J11" s="9">
        <f aca="true" t="shared" si="1" ref="J11:J18">SUM(K11:L11)</f>
        <v>13</v>
      </c>
      <c r="K11" s="9">
        <v>11</v>
      </c>
      <c r="L11" s="9">
        <v>2</v>
      </c>
      <c r="M11" s="14">
        <f aca="true" t="shared" si="2" ref="M11:M18">SUM(N11:O11)</f>
        <v>556.1999999999999</v>
      </c>
      <c r="N11" s="14">
        <v>517.8</v>
      </c>
      <c r="O11" s="14">
        <v>38.4</v>
      </c>
      <c r="P11" s="14">
        <f aca="true" t="shared" si="3" ref="P11:P19">M11*34600</f>
        <v>19244519.999999996</v>
      </c>
      <c r="Q11" s="14">
        <f aca="true" t="shared" si="4" ref="Q11:Q19">P11*0.525</f>
        <v>10103372.999999998</v>
      </c>
      <c r="R11" s="14">
        <f aca="true" t="shared" si="5" ref="R11:R19">P11-Q11-S11</f>
        <v>8178920.999999998</v>
      </c>
      <c r="S11" s="14">
        <f aca="true" t="shared" si="6" ref="S11:S19">P11*0.05</f>
        <v>962225.9999999999</v>
      </c>
      <c r="T11" s="14"/>
    </row>
    <row r="12" spans="1:20" ht="15">
      <c r="A12" s="9">
        <v>2</v>
      </c>
      <c r="B12" s="15" t="s">
        <v>47</v>
      </c>
      <c r="C12" s="16" t="s">
        <v>44</v>
      </c>
      <c r="D12" s="17">
        <v>39022</v>
      </c>
      <c r="E12" s="18">
        <v>41973</v>
      </c>
      <c r="F12" s="18">
        <v>42003</v>
      </c>
      <c r="G12" s="9">
        <v>23</v>
      </c>
      <c r="H12" s="9">
        <v>23</v>
      </c>
      <c r="I12" s="19">
        <v>347.1</v>
      </c>
      <c r="J12" s="9">
        <f t="shared" si="1"/>
        <v>8</v>
      </c>
      <c r="K12" s="9">
        <v>7</v>
      </c>
      <c r="L12" s="9">
        <v>1</v>
      </c>
      <c r="M12" s="14">
        <f t="shared" si="2"/>
        <v>347.09999999999997</v>
      </c>
      <c r="N12" s="14">
        <v>307.2</v>
      </c>
      <c r="O12" s="14">
        <v>39.9</v>
      </c>
      <c r="P12" s="14">
        <f t="shared" si="3"/>
        <v>12009659.999999998</v>
      </c>
      <c r="Q12" s="14">
        <f t="shared" si="4"/>
        <v>6305071.499999999</v>
      </c>
      <c r="R12" s="14">
        <f t="shared" si="5"/>
        <v>5104105.499999999</v>
      </c>
      <c r="S12" s="14">
        <f t="shared" si="6"/>
        <v>600482.9999999999</v>
      </c>
      <c r="T12" s="14"/>
    </row>
    <row r="13" spans="1:20" ht="15">
      <c r="A13" s="9">
        <v>3</v>
      </c>
      <c r="B13" s="15" t="s">
        <v>48</v>
      </c>
      <c r="C13" s="16" t="s">
        <v>45</v>
      </c>
      <c r="D13" s="17">
        <v>39022</v>
      </c>
      <c r="E13" s="18">
        <v>41973</v>
      </c>
      <c r="F13" s="18">
        <v>42003</v>
      </c>
      <c r="G13" s="9">
        <v>30</v>
      </c>
      <c r="H13" s="9">
        <v>30</v>
      </c>
      <c r="I13" s="19">
        <v>602.5</v>
      </c>
      <c r="J13" s="9">
        <f t="shared" si="1"/>
        <v>13</v>
      </c>
      <c r="K13" s="9">
        <v>9</v>
      </c>
      <c r="L13" s="9">
        <v>4</v>
      </c>
      <c r="M13" s="14">
        <f t="shared" si="2"/>
        <v>602.5</v>
      </c>
      <c r="N13" s="14">
        <v>397.2</v>
      </c>
      <c r="O13" s="14">
        <v>205.3</v>
      </c>
      <c r="P13" s="14">
        <f t="shared" si="3"/>
        <v>20846500</v>
      </c>
      <c r="Q13" s="14">
        <f t="shared" si="4"/>
        <v>10944412.5</v>
      </c>
      <c r="R13" s="14">
        <f t="shared" si="5"/>
        <v>8859762.5</v>
      </c>
      <c r="S13" s="14">
        <f t="shared" si="6"/>
        <v>1042325</v>
      </c>
      <c r="T13" s="14"/>
    </row>
    <row r="14" spans="1:20" ht="15">
      <c r="A14" s="9">
        <v>4</v>
      </c>
      <c r="B14" s="15" t="s">
        <v>49</v>
      </c>
      <c r="C14" s="16" t="s">
        <v>39</v>
      </c>
      <c r="D14" s="17">
        <v>39022</v>
      </c>
      <c r="E14" s="18">
        <v>41973</v>
      </c>
      <c r="F14" s="18">
        <v>42003</v>
      </c>
      <c r="G14" s="9">
        <v>15</v>
      </c>
      <c r="H14" s="9">
        <v>15</v>
      </c>
      <c r="I14" s="19">
        <v>335.7</v>
      </c>
      <c r="J14" s="9">
        <f t="shared" si="1"/>
        <v>8</v>
      </c>
      <c r="K14" s="9">
        <v>7</v>
      </c>
      <c r="L14" s="9">
        <v>1</v>
      </c>
      <c r="M14" s="14">
        <f t="shared" si="2"/>
        <v>335.70000000000005</v>
      </c>
      <c r="N14" s="14">
        <v>295.1</v>
      </c>
      <c r="O14" s="14">
        <v>40.6</v>
      </c>
      <c r="P14" s="14">
        <f t="shared" si="3"/>
        <v>11615220.000000002</v>
      </c>
      <c r="Q14" s="14">
        <f t="shared" si="4"/>
        <v>6097990.500000001</v>
      </c>
      <c r="R14" s="14">
        <f t="shared" si="5"/>
        <v>4936468.500000001</v>
      </c>
      <c r="S14" s="14">
        <f t="shared" si="6"/>
        <v>580761.0000000001</v>
      </c>
      <c r="T14" s="14"/>
    </row>
    <row r="15" spans="1:20" ht="15">
      <c r="A15" s="9">
        <v>5</v>
      </c>
      <c r="B15" s="15" t="s">
        <v>50</v>
      </c>
      <c r="C15" s="16" t="s">
        <v>40</v>
      </c>
      <c r="D15" s="17">
        <v>39022</v>
      </c>
      <c r="E15" s="18">
        <v>41973</v>
      </c>
      <c r="F15" s="18">
        <v>42003</v>
      </c>
      <c r="G15" s="9">
        <v>40</v>
      </c>
      <c r="H15" s="9">
        <v>40</v>
      </c>
      <c r="I15" s="19">
        <v>600.8</v>
      </c>
      <c r="J15" s="9">
        <f t="shared" si="1"/>
        <v>12</v>
      </c>
      <c r="K15" s="9">
        <v>8</v>
      </c>
      <c r="L15" s="9">
        <v>4</v>
      </c>
      <c r="M15" s="14">
        <f t="shared" si="2"/>
        <v>600.8</v>
      </c>
      <c r="N15" s="14">
        <v>394.7</v>
      </c>
      <c r="O15" s="14">
        <v>206.1</v>
      </c>
      <c r="P15" s="14">
        <f t="shared" si="3"/>
        <v>20787680</v>
      </c>
      <c r="Q15" s="14">
        <f t="shared" si="4"/>
        <v>10913532</v>
      </c>
      <c r="R15" s="14">
        <f t="shared" si="5"/>
        <v>8834764</v>
      </c>
      <c r="S15" s="14">
        <f t="shared" si="6"/>
        <v>1039384</v>
      </c>
      <c r="T15" s="14"/>
    </row>
    <row r="16" spans="1:20" ht="15">
      <c r="A16" s="9">
        <v>6</v>
      </c>
      <c r="B16" s="15" t="s">
        <v>52</v>
      </c>
      <c r="C16" s="16" t="s">
        <v>40</v>
      </c>
      <c r="D16" s="17">
        <v>39022</v>
      </c>
      <c r="E16" s="18">
        <v>41973</v>
      </c>
      <c r="F16" s="18">
        <v>42003</v>
      </c>
      <c r="G16" s="9">
        <v>27</v>
      </c>
      <c r="H16" s="9">
        <v>27</v>
      </c>
      <c r="I16" s="19">
        <v>336.4</v>
      </c>
      <c r="J16" s="9">
        <f t="shared" si="1"/>
        <v>9</v>
      </c>
      <c r="K16" s="9">
        <v>9</v>
      </c>
      <c r="L16" s="9">
        <v>0</v>
      </c>
      <c r="M16" s="14">
        <f t="shared" si="2"/>
        <v>336.4</v>
      </c>
      <c r="N16" s="14">
        <v>336.4</v>
      </c>
      <c r="O16" s="14">
        <v>0</v>
      </c>
      <c r="P16" s="14">
        <f t="shared" si="3"/>
        <v>11639440</v>
      </c>
      <c r="Q16" s="14">
        <f t="shared" si="4"/>
        <v>6110706</v>
      </c>
      <c r="R16" s="14">
        <f t="shared" si="5"/>
        <v>4946762</v>
      </c>
      <c r="S16" s="14">
        <f t="shared" si="6"/>
        <v>581972</v>
      </c>
      <c r="T16" s="14"/>
    </row>
    <row r="17" spans="1:20" ht="15">
      <c r="A17" s="9">
        <v>7</v>
      </c>
      <c r="B17" s="15" t="s">
        <v>54</v>
      </c>
      <c r="C17" s="16" t="s">
        <v>43</v>
      </c>
      <c r="D17" s="17">
        <v>39022</v>
      </c>
      <c r="E17" s="18">
        <v>41973</v>
      </c>
      <c r="F17" s="18">
        <v>42003</v>
      </c>
      <c r="G17" s="9">
        <v>28</v>
      </c>
      <c r="H17" s="9">
        <v>28</v>
      </c>
      <c r="I17" s="19">
        <v>556.9</v>
      </c>
      <c r="J17" s="9">
        <f t="shared" si="1"/>
        <v>13</v>
      </c>
      <c r="K17" s="9">
        <v>10</v>
      </c>
      <c r="L17" s="9">
        <v>3</v>
      </c>
      <c r="M17" s="14">
        <f t="shared" si="2"/>
        <v>556.9</v>
      </c>
      <c r="N17" s="14">
        <v>424</v>
      </c>
      <c r="O17" s="14">
        <v>132.9</v>
      </c>
      <c r="P17" s="14">
        <f t="shared" si="3"/>
        <v>19268740</v>
      </c>
      <c r="Q17" s="14">
        <f t="shared" si="4"/>
        <v>10116088.5</v>
      </c>
      <c r="R17" s="14">
        <f t="shared" si="5"/>
        <v>8189214.5</v>
      </c>
      <c r="S17" s="14">
        <f t="shared" si="6"/>
        <v>963437</v>
      </c>
      <c r="T17" s="14"/>
    </row>
    <row r="18" spans="1:20" ht="15">
      <c r="A18" s="9">
        <v>8</v>
      </c>
      <c r="B18" s="15" t="s">
        <v>56</v>
      </c>
      <c r="C18" s="16" t="s">
        <v>42</v>
      </c>
      <c r="D18" s="17">
        <v>39022</v>
      </c>
      <c r="E18" s="18">
        <v>41973</v>
      </c>
      <c r="F18" s="18">
        <v>42003</v>
      </c>
      <c r="G18" s="9">
        <v>19</v>
      </c>
      <c r="H18" s="9">
        <v>19</v>
      </c>
      <c r="I18" s="19">
        <v>349.5</v>
      </c>
      <c r="J18" s="9">
        <f t="shared" si="1"/>
        <v>8</v>
      </c>
      <c r="K18" s="9">
        <v>6</v>
      </c>
      <c r="L18" s="9">
        <v>2</v>
      </c>
      <c r="M18" s="14">
        <f t="shared" si="2"/>
        <v>349.5</v>
      </c>
      <c r="N18" s="14">
        <v>257.2</v>
      </c>
      <c r="O18" s="14">
        <v>92.3</v>
      </c>
      <c r="P18" s="14">
        <f t="shared" si="3"/>
        <v>12092700</v>
      </c>
      <c r="Q18" s="14">
        <f t="shared" si="4"/>
        <v>6348667.5</v>
      </c>
      <c r="R18" s="14">
        <f t="shared" si="5"/>
        <v>5139397.5</v>
      </c>
      <c r="S18" s="14">
        <f t="shared" si="6"/>
        <v>604635</v>
      </c>
      <c r="T18" s="14"/>
    </row>
    <row r="19" spans="1:20" ht="15">
      <c r="A19" s="9">
        <v>9</v>
      </c>
      <c r="B19" s="15" t="s">
        <v>53</v>
      </c>
      <c r="C19" s="16" t="s">
        <v>38</v>
      </c>
      <c r="D19" s="17">
        <v>39022</v>
      </c>
      <c r="E19" s="18">
        <v>41973</v>
      </c>
      <c r="F19" s="18">
        <v>42003</v>
      </c>
      <c r="G19" s="9">
        <v>27</v>
      </c>
      <c r="H19" s="9">
        <v>27</v>
      </c>
      <c r="I19" s="19">
        <v>339.3</v>
      </c>
      <c r="J19" s="9">
        <f>SUM(K19:L19)</f>
        <v>10</v>
      </c>
      <c r="K19" s="9">
        <v>7</v>
      </c>
      <c r="L19" s="9">
        <v>3</v>
      </c>
      <c r="M19" s="14">
        <f>SUM(N19:O19)</f>
        <v>339.3</v>
      </c>
      <c r="N19" s="14">
        <v>218.8</v>
      </c>
      <c r="O19" s="14">
        <v>120.5</v>
      </c>
      <c r="P19" s="14">
        <f t="shared" si="3"/>
        <v>11739780</v>
      </c>
      <c r="Q19" s="14">
        <f t="shared" si="4"/>
        <v>6163384.5</v>
      </c>
      <c r="R19" s="14">
        <f t="shared" si="5"/>
        <v>4989406.5</v>
      </c>
      <c r="S19" s="14">
        <f t="shared" si="6"/>
        <v>586989</v>
      </c>
      <c r="T19" s="14"/>
    </row>
    <row r="20" spans="1:20" ht="24" customHeight="1">
      <c r="A20" s="9"/>
      <c r="B20" s="20" t="s">
        <v>4</v>
      </c>
      <c r="C20" s="21"/>
      <c r="D20" s="22"/>
      <c r="E20" s="23"/>
      <c r="F20" s="23"/>
      <c r="G20" s="24"/>
      <c r="H20" s="24"/>
      <c r="I20" s="25"/>
      <c r="J20" s="24"/>
      <c r="K20" s="24"/>
      <c r="L20" s="24"/>
      <c r="M20" s="26"/>
      <c r="N20" s="26"/>
      <c r="O20" s="26"/>
      <c r="P20" s="26"/>
      <c r="Q20" s="26"/>
      <c r="R20" s="26"/>
      <c r="S20" s="26"/>
      <c r="T20" s="27"/>
    </row>
    <row r="21" spans="1:20" ht="58.5" customHeight="1">
      <c r="A21" s="9"/>
      <c r="B21" s="10" t="s">
        <v>58</v>
      </c>
      <c r="C21" s="11" t="s">
        <v>35</v>
      </c>
      <c r="D21" s="12" t="s">
        <v>35</v>
      </c>
      <c r="E21" s="9" t="s">
        <v>35</v>
      </c>
      <c r="F21" s="9" t="s">
        <v>35</v>
      </c>
      <c r="G21" s="29">
        <f aca="true" t="shared" si="7" ref="G21:S21">SUM(G22:G23)</f>
        <v>64</v>
      </c>
      <c r="H21" s="29">
        <f t="shared" si="7"/>
        <v>64</v>
      </c>
      <c r="I21" s="13">
        <f t="shared" si="7"/>
        <v>1151.6</v>
      </c>
      <c r="J21" s="29">
        <f t="shared" si="7"/>
        <v>30</v>
      </c>
      <c r="K21" s="29">
        <f t="shared" si="7"/>
        <v>27</v>
      </c>
      <c r="L21" s="29">
        <f t="shared" si="7"/>
        <v>3</v>
      </c>
      <c r="M21" s="28">
        <f t="shared" si="7"/>
        <v>1151.6</v>
      </c>
      <c r="N21" s="28">
        <f t="shared" si="7"/>
        <v>1004.5</v>
      </c>
      <c r="O21" s="28">
        <f t="shared" si="7"/>
        <v>147.1</v>
      </c>
      <c r="P21" s="28">
        <f t="shared" si="7"/>
        <v>39845360</v>
      </c>
      <c r="Q21" s="28">
        <f>SUM(Q22:Q23)</f>
        <v>1474278.32</v>
      </c>
      <c r="R21" s="28">
        <f>SUM(R22:R23)</f>
        <v>36378813.68</v>
      </c>
      <c r="S21" s="28">
        <f t="shared" si="7"/>
        <v>1992268</v>
      </c>
      <c r="T21" s="14"/>
    </row>
    <row r="22" spans="1:20" ht="15">
      <c r="A22" s="29">
        <v>1</v>
      </c>
      <c r="B22" s="15" t="s">
        <v>55</v>
      </c>
      <c r="C22" s="16" t="s">
        <v>37</v>
      </c>
      <c r="D22" s="12">
        <v>39022</v>
      </c>
      <c r="E22" s="18">
        <v>42003</v>
      </c>
      <c r="F22" s="18">
        <v>42003</v>
      </c>
      <c r="G22" s="29">
        <v>33</v>
      </c>
      <c r="H22" s="29">
        <v>33</v>
      </c>
      <c r="I22" s="30">
        <v>558.8</v>
      </c>
      <c r="J22" s="29">
        <f>SUM(K22:L22)</f>
        <v>15</v>
      </c>
      <c r="K22" s="29">
        <v>15</v>
      </c>
      <c r="L22" s="29">
        <v>0</v>
      </c>
      <c r="M22" s="28">
        <f>SUM(N22:O22)</f>
        <v>558.8</v>
      </c>
      <c r="N22" s="28">
        <v>558.8</v>
      </c>
      <c r="O22" s="28">
        <v>0</v>
      </c>
      <c r="P22" s="31">
        <f>M22*34600</f>
        <v>19334480</v>
      </c>
      <c r="Q22" s="31">
        <v>715375.76</v>
      </c>
      <c r="R22" s="31">
        <f>P22-Q22-S22</f>
        <v>17652380.24</v>
      </c>
      <c r="S22" s="31">
        <f>P22*0.05</f>
        <v>966724</v>
      </c>
      <c r="T22" s="14"/>
    </row>
    <row r="23" spans="1:20" ht="15" customHeight="1">
      <c r="A23" s="9">
        <v>2</v>
      </c>
      <c r="B23" s="15" t="s">
        <v>51</v>
      </c>
      <c r="C23" s="16" t="s">
        <v>36</v>
      </c>
      <c r="D23" s="17">
        <v>39022</v>
      </c>
      <c r="E23" s="18">
        <v>41973</v>
      </c>
      <c r="F23" s="18">
        <v>42003</v>
      </c>
      <c r="G23" s="9">
        <v>31</v>
      </c>
      <c r="H23" s="9">
        <v>31</v>
      </c>
      <c r="I23" s="19">
        <v>592.8</v>
      </c>
      <c r="J23" s="9">
        <f>SUM(K23:L23)</f>
        <v>15</v>
      </c>
      <c r="K23" s="9">
        <v>12</v>
      </c>
      <c r="L23" s="9">
        <v>3</v>
      </c>
      <c r="M23" s="14">
        <f>SUM(N23:O23)</f>
        <v>592.8</v>
      </c>
      <c r="N23" s="14">
        <v>445.7</v>
      </c>
      <c r="O23" s="14">
        <v>147.1</v>
      </c>
      <c r="P23" s="14">
        <f>M23*34600</f>
        <v>20510880</v>
      </c>
      <c r="Q23" s="14">
        <v>758902.56</v>
      </c>
      <c r="R23" s="14">
        <f>P23-Q23-S23</f>
        <v>18726433.44</v>
      </c>
      <c r="S23" s="14">
        <f>P23*0.05</f>
        <v>1025544</v>
      </c>
      <c r="T23" s="14"/>
    </row>
  </sheetData>
  <sheetProtection/>
  <mergeCells count="23">
    <mergeCell ref="P4:P5"/>
    <mergeCell ref="I3:I5"/>
    <mergeCell ref="C3:D4"/>
    <mergeCell ref="B8:T8"/>
    <mergeCell ref="T3:T5"/>
    <mergeCell ref="E3:E6"/>
    <mergeCell ref="Q4:S4"/>
    <mergeCell ref="H3:H5"/>
    <mergeCell ref="J3:L3"/>
    <mergeCell ref="J4:J5"/>
    <mergeCell ref="M3:O3"/>
    <mergeCell ref="M4:M5"/>
    <mergeCell ref="N4:O4"/>
    <mergeCell ref="R1:T1"/>
    <mergeCell ref="A2:T2"/>
    <mergeCell ref="A3:A6"/>
    <mergeCell ref="B3:B6"/>
    <mergeCell ref="D5:D6"/>
    <mergeCell ref="K4:L4"/>
    <mergeCell ref="G3:G5"/>
    <mergeCell ref="P3:S3"/>
    <mergeCell ref="C5:C6"/>
    <mergeCell ref="F3:F6"/>
  </mergeCells>
  <printOptions horizontalCentered="1"/>
  <pageMargins left="0.11811023622047245" right="0.11811023622047245" top="0.7480314960629921" bottom="0.7480314960629921" header="0.31496062992125984" footer="0.31496062992125984"/>
  <pageSetup fitToHeight="1000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Башнин</cp:lastModifiedBy>
  <cp:lastPrinted>2013-07-31T12:32:40Z</cp:lastPrinted>
  <dcterms:created xsi:type="dcterms:W3CDTF">2013-02-25T16:57:57Z</dcterms:created>
  <dcterms:modified xsi:type="dcterms:W3CDTF">2013-08-22T06:10:51Z</dcterms:modified>
  <cp:category/>
  <cp:version/>
  <cp:contentType/>
  <cp:contentStatus/>
</cp:coreProperties>
</file>